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24226"/>
  <mc:AlternateContent xmlns:mc="http://schemas.openxmlformats.org/markup-compatibility/2006">
    <mc:Choice Requires="x15">
      <x15ac:absPath xmlns:x15ac="http://schemas.microsoft.com/office/spreadsheetml/2010/11/ac" url="/Users/plgrmstr/Library/Mobile Documents/com~apple~CloudDocs/Polgármester/pályázatok/"/>
    </mc:Choice>
  </mc:AlternateContent>
  <xr:revisionPtr revIDLastSave="0" documentId="13_ncr:1_{67F8552E-F4B0-6844-B8C8-1F6642E56211}" xr6:coauthVersionLast="47" xr6:coauthVersionMax="47" xr10:uidLastSave="{00000000-0000-0000-0000-000000000000}"/>
  <bookViews>
    <workbookView xWindow="0" yWindow="660" windowWidth="29400" windowHeight="17360" activeTab="7" xr2:uid="{00000000-000D-0000-FFFF-FFFF00000000}"/>
  </bookViews>
  <sheets>
    <sheet name="Záradék" sheetId="8" r:id="rId1"/>
    <sheet name="Összesítő" sheetId="7" r:id="rId2"/>
    <sheet name="Felvonulási létesítmények" sheetId="6" r:id="rId3"/>
    <sheet name="Zsaluzás és állványozás" sheetId="5" r:id="rId4"/>
    <sheet name="Költségtérítések" sheetId="10" r:id="rId5"/>
    <sheet name="Ácsmunka" sheetId="1" r:id="rId6"/>
    <sheet name="Tetőfedés" sheetId="2" r:id="rId7"/>
    <sheet name="Bádogozás" sheetId="3" r:id="rId8"/>
    <sheet name="Fa nyílászáró szerkezetek" sheetId="9" r:id="rId9"/>
  </sheets>
  <definedNames>
    <definedName name="_xlnm.Print_Area" localSheetId="5">Ácsmunka!$A$1:$I$24</definedName>
    <definedName name="_xlnm.Print_Area" localSheetId="1">Összesítő!$A$1:$C$16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3" l="1"/>
  <c r="I6" i="3" s="1"/>
  <c r="H2" i="3"/>
  <c r="H6" i="3" s="1"/>
  <c r="I14" i="1"/>
  <c r="I8" i="2"/>
  <c r="I6" i="2"/>
  <c r="H14" i="1"/>
  <c r="H14" i="2"/>
  <c r="H2" i="5"/>
  <c r="H4" i="5"/>
  <c r="I10" i="1"/>
  <c r="I2" i="1"/>
  <c r="I4" i="1"/>
  <c r="I6" i="1"/>
  <c r="I8" i="1"/>
  <c r="I12" i="1"/>
  <c r="I16" i="1"/>
  <c r="I18" i="1"/>
  <c r="I20" i="1"/>
  <c r="I22" i="1"/>
  <c r="H10" i="1"/>
  <c r="H2" i="1"/>
  <c r="H4" i="1"/>
  <c r="H6" i="1"/>
  <c r="H8" i="1"/>
  <c r="H12" i="1"/>
  <c r="H16" i="1"/>
  <c r="H18" i="1"/>
  <c r="H20" i="1"/>
  <c r="H22" i="1"/>
  <c r="I2" i="10"/>
  <c r="I4" i="10" s="1"/>
  <c r="C7" i="7" s="1"/>
  <c r="H2" i="10"/>
  <c r="H4" i="10" s="1"/>
  <c r="B7" i="7" s="1"/>
  <c r="I2" i="9"/>
  <c r="H2" i="9"/>
  <c r="H4" i="9" s="1"/>
  <c r="B11" i="7" s="1"/>
  <c r="I4" i="3"/>
  <c r="H4" i="3"/>
  <c r="I14" i="2"/>
  <c r="I12" i="2"/>
  <c r="H12" i="2"/>
  <c r="I10" i="2"/>
  <c r="H10" i="2"/>
  <c r="H8" i="2"/>
  <c r="H6" i="2"/>
  <c r="I4" i="2"/>
  <c r="H4" i="2"/>
  <c r="I2" i="2"/>
  <c r="H2" i="2"/>
  <c r="I4" i="5"/>
  <c r="I2" i="5"/>
  <c r="I2" i="6"/>
  <c r="H2" i="6"/>
  <c r="C10" i="7" l="1"/>
  <c r="B10" i="7"/>
  <c r="I4" i="9"/>
  <c r="C11" i="7" s="1"/>
  <c r="I16" i="2"/>
  <c r="C9" i="7" s="1"/>
  <c r="H16" i="2"/>
  <c r="B9" i="7" s="1"/>
  <c r="H24" i="1"/>
  <c r="B8" i="7" s="1"/>
  <c r="I24" i="1"/>
  <c r="C8" i="7" s="1"/>
  <c r="H6" i="5"/>
  <c r="B6" i="7" s="1"/>
  <c r="I6" i="5"/>
  <c r="C6" i="7" s="1"/>
  <c r="I5" i="6"/>
  <c r="C5" i="7" s="1"/>
  <c r="H5" i="6"/>
  <c r="B5" i="7" s="1"/>
  <c r="C12" i="7" l="1"/>
  <c r="C14" i="7" s="1"/>
  <c r="C15" i="7" s="1"/>
  <c r="C25" i="8"/>
  <c r="C27" i="8" s="1"/>
  <c r="C28" i="8" s="1"/>
  <c r="C29" i="8" s="1"/>
  <c r="C30" i="8" s="1"/>
  <c r="C31" i="8" s="1"/>
  <c r="D25" i="8"/>
  <c r="D26" i="8" s="1"/>
  <c r="D27" i="8" s="1"/>
  <c r="D28" i="8" s="1"/>
  <c r="D33" i="8" s="1"/>
  <c r="D34" i="8" s="1"/>
  <c r="B12" i="7"/>
  <c r="B14" i="7" s="1"/>
  <c r="B15" i="7" s="1"/>
  <c r="C16" i="7" l="1"/>
  <c r="C32" i="8"/>
  <c r="C35" i="8" s="1"/>
  <c r="C36" i="8" l="1"/>
  <c r="C37" i="8" s="1"/>
  <c r="C38" i="8" l="1"/>
  <c r="C39" i="8" s="1"/>
</calcChain>
</file>

<file path=xl/sharedStrings.xml><?xml version="1.0" encoding="utf-8"?>
<sst xmlns="http://schemas.openxmlformats.org/spreadsheetml/2006/main" count="171" uniqueCount="86">
  <si>
    <t>Munkanem megnevezése</t>
  </si>
  <si>
    <t>Anyag összege</t>
  </si>
  <si>
    <t>Díj összege</t>
  </si>
  <si>
    <t>Ssz.</t>
  </si>
  <si>
    <t>Tételszám</t>
  </si>
  <si>
    <t>Tétel szövege</t>
  </si>
  <si>
    <t>Menny.</t>
  </si>
  <si>
    <t>Egység</t>
  </si>
  <si>
    <t>Anyag egységár</t>
  </si>
  <si>
    <t>Díj egységre</t>
  </si>
  <si>
    <t>Anyag összesen</t>
  </si>
  <si>
    <t>Díj összesen</t>
  </si>
  <si>
    <t>db</t>
  </si>
  <si>
    <t>m</t>
  </si>
  <si>
    <t>m2</t>
  </si>
  <si>
    <t>klts.</t>
  </si>
  <si>
    <t>Munkanem összesen:</t>
  </si>
  <si>
    <t>Felvonulási létesítmények</t>
  </si>
  <si>
    <t>Zsaluzás és állványozás</t>
  </si>
  <si>
    <t>fam3</t>
  </si>
  <si>
    <t>Lm3</t>
  </si>
  <si>
    <t>Ácsmunka</t>
  </si>
  <si>
    <t>Tetőfedés</t>
  </si>
  <si>
    <t>Bádogozás</t>
  </si>
  <si>
    <t xml:space="preserve">                                       </t>
  </si>
  <si>
    <t xml:space="preserve">                                                                              </t>
  </si>
  <si>
    <t>KÖLTSÉGVETÉS  FŐÖSSZESÍTŐ</t>
  </si>
  <si>
    <t>Megnevezés</t>
  </si>
  <si>
    <t>Anyagköltség</t>
  </si>
  <si>
    <t>Díjköltség</t>
  </si>
  <si>
    <t>1. Építmény közvetlen költségei</t>
  </si>
  <si>
    <t>1.2 Akadályoztatási költség</t>
  </si>
  <si>
    <t>1.3 Építés közvetlen költségei</t>
  </si>
  <si>
    <t>1.4 Közvetlen önköltség összesen</t>
  </si>
  <si>
    <t>2.1 Árkockázati fedezet vet.alap</t>
  </si>
  <si>
    <t>2.2 Árkockázati fedezet</t>
  </si>
  <si>
    <t>2.3 Anyagigazgatási ksg. vet.alap</t>
  </si>
  <si>
    <t>2.4 Anyagigazgatási költség</t>
  </si>
  <si>
    <t>2.5 Fedezet vetítési alap 1.4</t>
  </si>
  <si>
    <t>2.6 Fedezet</t>
  </si>
  <si>
    <t>3.1 Tartalékkeret vetítési alap</t>
  </si>
  <si>
    <t>3.2 Tartalékkeret</t>
  </si>
  <si>
    <t>4.1 ÁFA vetítési alap</t>
  </si>
  <si>
    <t>4.2 Áfa</t>
  </si>
  <si>
    <t>5.  A munka ára</t>
  </si>
  <si>
    <t>Aláírás</t>
  </si>
  <si>
    <t>Védőtető készítése, gyalogos forgalom részére, keretes állvány rendszer elemeivel, főbejárat és üzlet bejáratnál Építése és bontása</t>
  </si>
  <si>
    <t>kltsg</t>
  </si>
  <si>
    <t>TETŐFELÚJÍTÁS árazatlan költségvetés kiírás</t>
  </si>
  <si>
    <t>Összesen nettó:</t>
  </si>
  <si>
    <t>Áfa 27%</t>
  </si>
  <si>
    <t>Összesen bruttó</t>
  </si>
  <si>
    <t>Mindösszesen bruttó</t>
  </si>
  <si>
    <r>
      <t xml:space="preserve">Cím: </t>
    </r>
    <r>
      <rPr>
        <u/>
        <sz val="11"/>
        <color indexed="8"/>
        <rFont val="Times New Roman"/>
        <family val="1"/>
        <charset val="238"/>
      </rPr>
      <t>Szabadbattyán</t>
    </r>
    <r>
      <rPr>
        <sz val="11"/>
        <color indexed="8"/>
        <rFont val="Times New Roman"/>
        <family val="1"/>
        <charset val="238"/>
      </rPr>
      <t xml:space="preserve">          </t>
    </r>
  </si>
  <si>
    <t xml:space="preserve">Készült:                              </t>
  </si>
  <si>
    <t>Homlokzati állvány készítése 14 m-es munkaszint magasságig tetőfelújítási munkához</t>
  </si>
  <si>
    <t>Tetőlécezés elbontása</t>
  </si>
  <si>
    <t xml:space="preserve">K” Meglévő ácsszerkezet tisztítása, ellenőrzése
</t>
  </si>
  <si>
    <t xml:space="preserve">„K” Meglévő ácsszerkezet károsodott elemeinek javítása részleges elemcserével, betétezéssel C24 I. o.
</t>
  </si>
  <si>
    <t>Meglévő hódfarkú kettős fedés bontása</t>
  </si>
  <si>
    <t>Vízcseppentő lemez beépítése ereszhez 20 cm kit. Szélességgel</t>
  </si>
  <si>
    <t>Fa nyílászáró szerkezetek</t>
  </si>
  <si>
    <t>Költségtérítések</t>
  </si>
  <si>
    <t>Szabadbattyán Kula</t>
  </si>
  <si>
    <t>"M" Faanyag gomba és rovarkártevő elleni  megszüntető, egyidejű égéskésleltető  védelme mázolásos technológiával  felhordott anyaggal, az ácsszerkezet előzetes portalanításával, takarításával gyorsan kötő, vízbázisú  faanyagvédőszer, láng, gomba rovar kártevők elleni megelőző védelem,  szintelen és zöld színekben</t>
  </si>
  <si>
    <t>Építési törmelék berakása konténerbe, kézzel, elszállítása kijelölt  lerakó helyre, lerakással, elhelyezési  díjjal, 20 km távolságig</t>
  </si>
  <si>
    <t>Ereszszegély készítése függőleges vízorros lemezből 12 cm szélességben</t>
  </si>
  <si>
    <t xml:space="preserve">Napelem rendszer le és felszerelése, rögzítő eszközök megtartásával.
</t>
  </si>
  <si>
    <t xml:space="preserve">Páraáteresztő tetőfólia elhelyezése deszkázatra az előírt átlapolással. Toldások ragasztásával.
</t>
  </si>
  <si>
    <t>Tetőfelület ellenlécezése szarufákon, 50/50 mm-es stafnival</t>
  </si>
  <si>
    <t>Tetőlécezés cserépfedés alá Fenyő tetőléc</t>
  </si>
  <si>
    <t>Tetőbaviágító ablakok kibontása visszaépítése</t>
  </si>
  <si>
    <t>"M" Lándzsás hófogók elhelyezése tetőfelületen, 30x3 mm laposacél, hajlított  szár, 80x80 mm</t>
  </si>
  <si>
    <t>Egyszeres tetőcserép  fedésnél, tetőátvezetés kialakítása villámvédelem részére</t>
  </si>
  <si>
    <t>Egyszeres tetőcserép  fedésnél, szellőzőelem elhelyezése eresznél perforált lemez ereszszellőző elem</t>
  </si>
  <si>
    <t>Egyszeres tetőcserép  fedésnél, ereszkialakítás vízcseppentőhöz, ereszcsatorna nélkül</t>
  </si>
  <si>
    <t>Építési törmelék konténeres elszállítása,  lerakása, lerakóhelyi díjjal, 20 km táv.-ig</t>
  </si>
  <si>
    <t>Fém vagy műanyag házas fénycssatorna kívül belül szerelve</t>
  </si>
  <si>
    <r>
      <rPr>
        <sz val="11"/>
        <color indexed="8"/>
        <rFont val="Times New Roman"/>
        <family val="1"/>
        <charset val="238"/>
      </rPr>
      <t>Építtető:</t>
    </r>
    <r>
      <rPr>
        <b/>
        <sz val="11"/>
        <color indexed="8"/>
        <rFont val="Times New Roman"/>
        <family val="1"/>
        <charset val="238"/>
      </rPr>
      <t xml:space="preserve"> Szabadbattyán Nagyközségi Önkormányzat</t>
    </r>
  </si>
  <si>
    <t>Móricz Zsigmond Művelődési Ház</t>
  </si>
  <si>
    <t xml:space="preserve">Munka leírása:  tetőszerkezet </t>
  </si>
  <si>
    <t xml:space="preserve">felújításának építőmesteri munkái és anyagköltségei                                       </t>
  </si>
  <si>
    <t>Meglévő állapotfelmérés alapján</t>
  </si>
  <si>
    <t xml:space="preserve"> Kelt: 2026. 08. hó                    </t>
  </si>
  <si>
    <t>Egyszeres fedés tető- cserepekkel, rögzítés nélkül, 25 - 30°  tetőhajlásszög között. Tondach Twiston 9 XXL alapcseréppel</t>
  </si>
  <si>
    <t>Eresz kialakítása, festett aluminium natúr vörös színben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</si>
</sst>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38"/>
      <scheme val="minor"/>
    </font>
    <font>
      <sz val="11"/>
      <color indexed="8"/>
      <name val="Times New Roman"/>
      <family val="1"/>
      <charset val="238"/>
    </font>
    <font>
      <b/>
      <sz val="11"/>
      <color indexed="8"/>
      <name val="Times New Roman"/>
      <family val="1"/>
      <charset val="238"/>
    </font>
    <font>
      <u/>
      <sz val="11"/>
      <color indexed="8"/>
      <name val="Times New Roman"/>
      <family val="1"/>
      <charset val="238"/>
    </font>
    <font>
      <sz val="10"/>
      <name val="Times New Roman CE"/>
      <charset val="238"/>
    </font>
    <font>
      <sz val="10"/>
      <name val="Times New Roman"/>
      <family val="1"/>
      <charset val="238"/>
    </font>
    <font>
      <b/>
      <sz val="11"/>
      <color theme="1"/>
      <name val="Calibri"/>
      <family val="2"/>
      <charset val="238"/>
      <scheme val="minor"/>
    </font>
    <font>
      <sz val="10"/>
      <color theme="1"/>
      <name val="Times New Roman CE"/>
      <charset val="238"/>
    </font>
    <font>
      <b/>
      <sz val="10"/>
      <color theme="1"/>
      <name val="Times New Roman CE"/>
      <charset val="238"/>
    </font>
    <font>
      <sz val="11"/>
      <color theme="1"/>
      <name val="Times New Roman"/>
      <family val="1"/>
      <charset val="238"/>
    </font>
    <font>
      <b/>
      <sz val="11"/>
      <color theme="1"/>
      <name val="Times New Roman"/>
      <family val="1"/>
      <charset val="238"/>
    </font>
    <font>
      <u/>
      <sz val="11"/>
      <color theme="1"/>
      <name val="Times New Roman"/>
      <family val="1"/>
      <charset val="238"/>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7"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horizontal="right" vertical="top" wrapText="1"/>
    </xf>
    <xf numFmtId="0" fontId="7" fillId="0" borderId="0" xfId="0" applyFont="1" applyAlignment="1">
      <alignment horizontal="right" vertical="top" wrapText="1"/>
    </xf>
    <xf numFmtId="0" fontId="8" fillId="0" borderId="1" xfId="0" applyFont="1" applyBorder="1" applyAlignment="1">
      <alignment horizontal="left" vertical="top" wrapText="1"/>
    </xf>
    <xf numFmtId="0" fontId="7" fillId="0" borderId="0" xfId="0" applyFont="1" applyAlignment="1">
      <alignment horizontal="left" vertical="top" wrapText="1"/>
    </xf>
    <xf numFmtId="0" fontId="9" fillId="0" borderId="0" xfId="0" applyFont="1" applyAlignment="1">
      <alignment vertical="top"/>
    </xf>
    <xf numFmtId="0" fontId="9" fillId="0" borderId="0" xfId="0" applyFont="1" applyAlignment="1">
      <alignment vertical="top" wrapText="1"/>
    </xf>
    <xf numFmtId="0" fontId="10" fillId="0" borderId="1" xfId="0" applyFont="1" applyBorder="1" applyAlignment="1">
      <alignment vertical="top" wrapText="1"/>
    </xf>
    <xf numFmtId="0" fontId="10" fillId="0" borderId="0" xfId="0" applyFont="1" applyAlignment="1">
      <alignment vertical="top"/>
    </xf>
    <xf numFmtId="0" fontId="11" fillId="0" borderId="0" xfId="0" applyFont="1" applyAlignment="1">
      <alignment vertical="top"/>
    </xf>
    <xf numFmtId="0" fontId="9" fillId="0" borderId="2" xfId="0" applyFont="1" applyBorder="1" applyAlignment="1">
      <alignment vertical="top"/>
    </xf>
    <xf numFmtId="10" fontId="9" fillId="0" borderId="2" xfId="0" applyNumberFormat="1" applyFont="1" applyBorder="1" applyAlignment="1">
      <alignment vertical="top"/>
    </xf>
    <xf numFmtId="0" fontId="9" fillId="0" borderId="0" xfId="0" applyFont="1" applyAlignment="1">
      <alignment horizontal="left" vertical="top"/>
    </xf>
    <xf numFmtId="0" fontId="10" fillId="0" borderId="2" xfId="0" applyFont="1" applyBorder="1" applyAlignment="1">
      <alignment vertical="top"/>
    </xf>
    <xf numFmtId="0" fontId="10" fillId="0" borderId="0" xfId="0" applyFont="1" applyAlignment="1">
      <alignment horizontal="center" vertical="top"/>
    </xf>
    <xf numFmtId="0" fontId="6" fillId="0" borderId="0" xfId="0" applyFont="1" applyAlignment="1">
      <alignment horizontal="center" vertical="top"/>
    </xf>
    <xf numFmtId="3" fontId="9" fillId="0" borderId="0" xfId="0" applyNumberFormat="1" applyFont="1" applyAlignment="1">
      <alignment vertical="top"/>
    </xf>
    <xf numFmtId="3" fontId="6" fillId="0" borderId="0" xfId="0" applyNumberFormat="1" applyFont="1" applyAlignment="1">
      <alignment horizontal="center" vertical="top"/>
    </xf>
    <xf numFmtId="3" fontId="9" fillId="0" borderId="2" xfId="0" applyNumberFormat="1" applyFont="1" applyBorder="1" applyAlignment="1">
      <alignment horizontal="right" vertical="top"/>
    </xf>
    <xf numFmtId="3" fontId="9" fillId="0" borderId="2" xfId="0" applyNumberFormat="1" applyFont="1" applyBorder="1" applyAlignment="1">
      <alignment vertical="top"/>
    </xf>
    <xf numFmtId="0" fontId="10" fillId="0" borderId="0" xfId="0" applyFont="1" applyAlignment="1">
      <alignment vertical="top" wrapText="1"/>
    </xf>
    <xf numFmtId="3" fontId="9" fillId="0" borderId="0" xfId="0" applyNumberFormat="1" applyFont="1" applyAlignment="1">
      <alignment vertical="top" wrapText="1"/>
    </xf>
    <xf numFmtId="3" fontId="10" fillId="0" borderId="1" xfId="0" applyNumberFormat="1" applyFont="1" applyBorder="1" applyAlignment="1">
      <alignment horizontal="right" vertical="top" wrapText="1"/>
    </xf>
    <xf numFmtId="3" fontId="10" fillId="0" borderId="1" xfId="0" applyNumberFormat="1" applyFont="1" applyBorder="1" applyAlignment="1">
      <alignment vertical="top" wrapText="1"/>
    </xf>
    <xf numFmtId="0" fontId="4" fillId="0" borderId="0" xfId="0" applyFont="1" applyAlignment="1">
      <alignment vertical="top" wrapText="1"/>
    </xf>
    <xf numFmtId="3" fontId="5" fillId="0" borderId="0" xfId="0" applyNumberFormat="1" applyFont="1" applyAlignment="1">
      <alignment horizontal="right" vertical="top" wrapText="1"/>
    </xf>
    <xf numFmtId="3" fontId="4"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9" fillId="0" borderId="2" xfId="0" applyFont="1" applyBorder="1" applyAlignment="1">
      <alignment vertical="top" wrapText="1"/>
    </xf>
    <xf numFmtId="3" fontId="9" fillId="0" borderId="2" xfId="0" applyNumberFormat="1" applyFont="1" applyBorder="1" applyAlignment="1">
      <alignment vertical="top" wrapText="1"/>
    </xf>
    <xf numFmtId="3" fontId="10" fillId="0" borderId="0" xfId="0" applyNumberFormat="1" applyFont="1" applyAlignment="1">
      <alignment vertical="top" wrapText="1"/>
    </xf>
    <xf numFmtId="0" fontId="2" fillId="0" borderId="0" xfId="0" applyFont="1" applyAlignment="1">
      <alignment vertical="top"/>
    </xf>
    <xf numFmtId="0" fontId="9" fillId="0" borderId="3" xfId="0" applyFont="1" applyBorder="1" applyAlignment="1">
      <alignment horizontal="center" vertical="top"/>
    </xf>
    <xf numFmtId="0" fontId="9" fillId="0" borderId="0" xfId="0" applyFont="1" applyAlignment="1">
      <alignment vertical="top"/>
    </xf>
    <xf numFmtId="0" fontId="0" fillId="0" borderId="0" xfId="0" applyAlignment="1">
      <alignment vertical="top"/>
    </xf>
    <xf numFmtId="0" fontId="10" fillId="0" borderId="0" xfId="0" applyFont="1" applyAlignment="1">
      <alignment horizontal="center" vertical="top"/>
    </xf>
    <xf numFmtId="0" fontId="6" fillId="0" borderId="0" xfId="0" applyFont="1" applyAlignment="1">
      <alignment horizontal="center" vertical="top"/>
    </xf>
    <xf numFmtId="0" fontId="10" fillId="0" borderId="0" xfId="0" applyFont="1" applyAlignment="1">
      <alignment vertical="top"/>
    </xf>
    <xf numFmtId="0" fontId="11" fillId="0" borderId="0" xfId="0" applyFont="1" applyAlignment="1">
      <alignment vertical="top"/>
    </xf>
    <xf numFmtId="3" fontId="9" fillId="0" borderId="3" xfId="0" applyNumberFormat="1" applyFont="1" applyBorder="1" applyAlignment="1">
      <alignment horizontal="center" vertical="top"/>
    </xf>
    <xf numFmtId="3" fontId="9" fillId="0" borderId="2" xfId="0" applyNumberFormat="1" applyFont="1" applyBorder="1" applyAlignment="1">
      <alignment horizontal="center" vertical="top"/>
    </xf>
    <xf numFmtId="3" fontId="10" fillId="0" borderId="1" xfId="0" applyNumberFormat="1" applyFont="1" applyBorder="1" applyAlignment="1">
      <alignment horizontal="center" vertical="top"/>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view="pageBreakPreview" topLeftCell="A21" zoomScale="200" zoomScaleNormal="100" workbookViewId="0">
      <selection activeCell="C11" sqref="C11"/>
    </sheetView>
  </sheetViews>
  <sheetFormatPr baseColWidth="10" defaultColWidth="9.1640625" defaultRowHeight="14"/>
  <cols>
    <col min="1" max="1" width="36.5" style="8" customWidth="1"/>
    <col min="2" max="2" width="10.83203125" style="8" customWidth="1"/>
    <col min="3" max="4" width="15.6640625" style="19" customWidth="1"/>
    <col min="5" max="16384" width="9.1640625" style="8"/>
  </cols>
  <sheetData>
    <row r="1" spans="1:4" s="11" customFormat="1" ht="15">
      <c r="A1" s="41"/>
      <c r="B1" s="38"/>
      <c r="C1" s="38"/>
      <c r="D1" s="38"/>
    </row>
    <row r="2" spans="1:4" ht="15">
      <c r="A2" s="37"/>
      <c r="B2" s="38"/>
      <c r="C2" s="38"/>
      <c r="D2" s="38"/>
    </row>
    <row r="3" spans="1:4" ht="15">
      <c r="A3" s="37"/>
      <c r="B3" s="38"/>
      <c r="C3" s="38"/>
      <c r="D3" s="38"/>
    </row>
    <row r="4" spans="1:4" s="12" customFormat="1" ht="15">
      <c r="A4" s="42"/>
      <c r="B4" s="38"/>
      <c r="C4" s="38"/>
      <c r="D4" s="38"/>
    </row>
    <row r="5" spans="1:4" s="12" customFormat="1" ht="15">
      <c r="A5" s="42"/>
      <c r="B5" s="38"/>
      <c r="C5" s="38"/>
      <c r="D5" s="38"/>
    </row>
    <row r="6" spans="1:4" ht="15">
      <c r="A6" s="37"/>
      <c r="B6" s="38"/>
      <c r="C6" s="38"/>
      <c r="D6" s="38"/>
    </row>
    <row r="7" spans="1:4" ht="15">
      <c r="A7" s="37"/>
      <c r="B7" s="38"/>
      <c r="C7" s="38"/>
      <c r="D7" s="38"/>
    </row>
    <row r="9" spans="1:4">
      <c r="A9" s="35" t="s">
        <v>78</v>
      </c>
      <c r="C9" s="19" t="s">
        <v>24</v>
      </c>
    </row>
    <row r="10" spans="1:4">
      <c r="A10" s="8" t="s">
        <v>24</v>
      </c>
      <c r="C10" s="19" t="s">
        <v>24</v>
      </c>
    </row>
    <row r="11" spans="1:4">
      <c r="A11" s="8" t="s">
        <v>24</v>
      </c>
      <c r="C11" s="19" t="s">
        <v>83</v>
      </c>
    </row>
    <row r="12" spans="1:4">
      <c r="A12" s="8" t="s">
        <v>53</v>
      </c>
    </row>
    <row r="13" spans="1:4">
      <c r="A13" s="8" t="s">
        <v>79</v>
      </c>
    </row>
    <row r="14" spans="1:4">
      <c r="A14" s="8" t="s">
        <v>24</v>
      </c>
      <c r="C14" s="19" t="s">
        <v>24</v>
      </c>
    </row>
    <row r="15" spans="1:4">
      <c r="A15" s="8" t="s">
        <v>80</v>
      </c>
      <c r="C15" s="19" t="s">
        <v>24</v>
      </c>
    </row>
    <row r="16" spans="1:4">
      <c r="A16" s="8" t="s">
        <v>81</v>
      </c>
    </row>
    <row r="17" spans="1:4">
      <c r="A17" s="8" t="s">
        <v>25</v>
      </c>
    </row>
    <row r="18" spans="1:4">
      <c r="A18" s="8" t="s">
        <v>54</v>
      </c>
    </row>
    <row r="19" spans="1:4">
      <c r="A19" s="8" t="s">
        <v>82</v>
      </c>
    </row>
    <row r="20" spans="1:4">
      <c r="A20" s="8" t="s">
        <v>25</v>
      </c>
    </row>
    <row r="22" spans="1:4" ht="15">
      <c r="A22" s="39" t="s">
        <v>26</v>
      </c>
      <c r="B22" s="40"/>
      <c r="C22" s="40"/>
      <c r="D22" s="40"/>
    </row>
    <row r="23" spans="1:4" ht="15">
      <c r="A23" s="17"/>
      <c r="B23" s="18"/>
      <c r="C23" s="20"/>
      <c r="D23" s="20"/>
    </row>
    <row r="24" spans="1:4">
      <c r="A24" s="13" t="s">
        <v>27</v>
      </c>
      <c r="B24" s="13"/>
      <c r="C24" s="21" t="s">
        <v>28</v>
      </c>
      <c r="D24" s="21" t="s">
        <v>29</v>
      </c>
    </row>
    <row r="25" spans="1:4">
      <c r="A25" s="8" t="s">
        <v>30</v>
      </c>
      <c r="C25" s="19">
        <f>ROUND(SUM(Összesítő!B5:B10),0)</f>
        <v>0</v>
      </c>
      <c r="D25" s="19">
        <f>ROUND(SUM(Összesítő!C5:C10),0)</f>
        <v>0</v>
      </c>
    </row>
    <row r="26" spans="1:4">
      <c r="A26" s="13" t="s">
        <v>31</v>
      </c>
      <c r="B26" s="14">
        <v>0</v>
      </c>
      <c r="C26" s="22"/>
      <c r="D26" s="22">
        <f>ROUND(D25*B26,0)</f>
        <v>0</v>
      </c>
    </row>
    <row r="27" spans="1:4">
      <c r="A27" s="13" t="s">
        <v>32</v>
      </c>
      <c r="B27" s="13"/>
      <c r="C27" s="22">
        <f>ROUND(C25,0)</f>
        <v>0</v>
      </c>
      <c r="D27" s="22">
        <f>ROUND(D25+D26,0)</f>
        <v>0</v>
      </c>
    </row>
    <row r="28" spans="1:4">
      <c r="A28" s="13" t="s">
        <v>33</v>
      </c>
      <c r="B28" s="13"/>
      <c r="C28" s="22">
        <f>ROUND(C27,0)</f>
        <v>0</v>
      </c>
      <c r="D28" s="22">
        <f>ROUND(D27,0)</f>
        <v>0</v>
      </c>
    </row>
    <row r="29" spans="1:4">
      <c r="A29" s="8" t="s">
        <v>34</v>
      </c>
      <c r="C29" s="19">
        <f>ROUND(C28,0)</f>
        <v>0</v>
      </c>
    </row>
    <row r="30" spans="1:4">
      <c r="A30" s="13" t="s">
        <v>35</v>
      </c>
      <c r="B30" s="14">
        <v>0</v>
      </c>
      <c r="C30" s="22">
        <f>ROUND(C29*B30,0)</f>
        <v>0</v>
      </c>
      <c r="D30" s="22"/>
    </row>
    <row r="31" spans="1:4">
      <c r="A31" s="8" t="s">
        <v>36</v>
      </c>
      <c r="C31" s="19">
        <f>ROUND(C28+C30,0)</f>
        <v>0</v>
      </c>
    </row>
    <row r="32" spans="1:4">
      <c r="A32" s="13" t="s">
        <v>37</v>
      </c>
      <c r="B32" s="14">
        <v>0</v>
      </c>
      <c r="C32" s="22">
        <f>ROUND(C31*B32,0)</f>
        <v>0</v>
      </c>
      <c r="D32" s="22"/>
    </row>
    <row r="33" spans="1:4">
      <c r="A33" s="8" t="s">
        <v>38</v>
      </c>
      <c r="D33" s="19">
        <f>ROUND(D28,0)</f>
        <v>0</v>
      </c>
    </row>
    <row r="34" spans="1:4">
      <c r="A34" s="13" t="s">
        <v>39</v>
      </c>
      <c r="B34" s="14">
        <v>0</v>
      </c>
      <c r="C34" s="22"/>
      <c r="D34" s="22">
        <f>ROUND(D33*B34,0)</f>
        <v>0</v>
      </c>
    </row>
    <row r="35" spans="1:4">
      <c r="A35" s="8" t="s">
        <v>40</v>
      </c>
      <c r="C35" s="43">
        <f>ROUND(C31+C32+D28+D34,0)</f>
        <v>0</v>
      </c>
      <c r="D35" s="43"/>
    </row>
    <row r="36" spans="1:4">
      <c r="A36" s="13" t="s">
        <v>41</v>
      </c>
      <c r="B36" s="14">
        <v>0</v>
      </c>
      <c r="C36" s="44">
        <f>ROUND(C35*B36,0)</f>
        <v>0</v>
      </c>
      <c r="D36" s="44"/>
    </row>
    <row r="37" spans="1:4">
      <c r="A37" s="8" t="s">
        <v>42</v>
      </c>
      <c r="C37" s="43">
        <f>ROUND(C35+C36,0)</f>
        <v>0</v>
      </c>
      <c r="D37" s="43"/>
    </row>
    <row r="38" spans="1:4">
      <c r="A38" s="13" t="s">
        <v>43</v>
      </c>
      <c r="B38" s="14">
        <v>0.27</v>
      </c>
      <c r="C38" s="44">
        <f>ROUND(C37*B38,0)</f>
        <v>0</v>
      </c>
      <c r="D38" s="44"/>
    </row>
    <row r="39" spans="1:4">
      <c r="A39" s="16" t="s">
        <v>44</v>
      </c>
      <c r="B39" s="13"/>
      <c r="C39" s="45">
        <f>ROUND(C37+C38,0)</f>
        <v>0</v>
      </c>
      <c r="D39" s="45"/>
    </row>
    <row r="45" spans="1:4">
      <c r="A45" s="15"/>
      <c r="C45" s="36" t="s">
        <v>45</v>
      </c>
      <c r="D45" s="36"/>
    </row>
    <row r="46" spans="1:4">
      <c r="A46" s="15"/>
    </row>
    <row r="47" spans="1:4">
      <c r="A47" s="15"/>
    </row>
  </sheetData>
  <mergeCells count="14">
    <mergeCell ref="C45:D45"/>
    <mergeCell ref="A7:D7"/>
    <mergeCell ref="A22:D22"/>
    <mergeCell ref="A1:D1"/>
    <mergeCell ref="A2:D2"/>
    <mergeCell ref="A3:D3"/>
    <mergeCell ref="A4:D4"/>
    <mergeCell ref="A5:D5"/>
    <mergeCell ref="A6:D6"/>
    <mergeCell ref="C35:D35"/>
    <mergeCell ref="C36:D36"/>
    <mergeCell ref="C37:D37"/>
    <mergeCell ref="C38:D38"/>
    <mergeCell ref="C39:D39"/>
  </mergeCells>
  <pageMargins left="0.98425196850393704" right="0.78740157480314965" top="0.78740157480314965" bottom="0.78740157480314965" header="0.43307086614173229" footer="0.43307086614173229"/>
  <pageSetup paperSize="9" scale="99" orientation="portrait" useFirstPageNumber="1"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view="pageBreakPreview" zoomScaleNormal="100" workbookViewId="0">
      <selection activeCell="E39" sqref="E39"/>
    </sheetView>
  </sheetViews>
  <sheetFormatPr baseColWidth="10" defaultColWidth="9.1640625" defaultRowHeight="14"/>
  <cols>
    <col min="1" max="1" width="36.5" style="9" customWidth="1"/>
    <col min="2" max="3" width="20.6640625" style="24" customWidth="1"/>
    <col min="4" max="16384" width="9.1640625" style="9"/>
  </cols>
  <sheetData>
    <row r="1" spans="1:3" ht="15">
      <c r="A1" s="9" t="s">
        <v>63</v>
      </c>
    </row>
    <row r="2" spans="1:3" ht="30">
      <c r="A2" s="9" t="s">
        <v>48</v>
      </c>
    </row>
    <row r="4" spans="1:3" s="23" customFormat="1" ht="15">
      <c r="A4" s="10" t="s">
        <v>0</v>
      </c>
      <c r="B4" s="25" t="s">
        <v>1</v>
      </c>
      <c r="C4" s="25" t="s">
        <v>2</v>
      </c>
    </row>
    <row r="5" spans="1:3" ht="15">
      <c r="A5" s="9" t="s">
        <v>17</v>
      </c>
      <c r="B5" s="24">
        <f>'Felvonulási létesítmények'!H5</f>
        <v>0</v>
      </c>
      <c r="C5" s="24">
        <f>'Felvonulási létesítmények'!I5</f>
        <v>0</v>
      </c>
    </row>
    <row r="6" spans="1:3" ht="15">
      <c r="A6" s="9" t="s">
        <v>18</v>
      </c>
      <c r="B6" s="24">
        <f>'Zsaluzás és állványozás'!H6</f>
        <v>0</v>
      </c>
      <c r="C6" s="24">
        <f>'Zsaluzás és állványozás'!I6</f>
        <v>0</v>
      </c>
    </row>
    <row r="7" spans="1:3" ht="15">
      <c r="A7" s="9" t="s">
        <v>62</v>
      </c>
      <c r="B7" s="24">
        <f>Költségtérítések!H4</f>
        <v>0</v>
      </c>
      <c r="C7" s="24">
        <f>Költségtérítések!I4</f>
        <v>0</v>
      </c>
    </row>
    <row r="8" spans="1:3" ht="15">
      <c r="A8" s="9" t="s">
        <v>21</v>
      </c>
      <c r="B8" s="24">
        <f>Ácsmunka!H24</f>
        <v>0</v>
      </c>
      <c r="C8" s="24">
        <f>Ácsmunka!I24</f>
        <v>0</v>
      </c>
    </row>
    <row r="9" spans="1:3" ht="15">
      <c r="A9" s="9" t="s">
        <v>22</v>
      </c>
      <c r="B9" s="24">
        <f>Tetőfedés!H16</f>
        <v>0</v>
      </c>
      <c r="C9" s="24">
        <f>Tetőfedés!I16</f>
        <v>0</v>
      </c>
    </row>
    <row r="10" spans="1:3" ht="15">
      <c r="A10" s="9" t="s">
        <v>23</v>
      </c>
      <c r="B10" s="24">
        <f>Bádogozás!H6</f>
        <v>0</v>
      </c>
      <c r="C10" s="24">
        <f>Bádogozás!I6</f>
        <v>0</v>
      </c>
    </row>
    <row r="11" spans="1:3" ht="15">
      <c r="A11" s="9" t="s">
        <v>61</v>
      </c>
      <c r="B11" s="24">
        <f>'Fa nyílászáró szerkezetek'!H4</f>
        <v>0</v>
      </c>
      <c r="C11" s="24">
        <f>'Fa nyílászáró szerkezetek'!I4</f>
        <v>0</v>
      </c>
    </row>
    <row r="12" spans="1:3" s="23" customFormat="1" ht="15">
      <c r="A12" s="10" t="s">
        <v>49</v>
      </c>
      <c r="B12" s="26">
        <f>ROUND(SUM(B5:B10),0)</f>
        <v>0</v>
      </c>
      <c r="C12" s="26">
        <f>ROUND(SUM(C5:C10), 0)</f>
        <v>0</v>
      </c>
    </row>
    <row r="14" spans="1:3" ht="15">
      <c r="A14" s="9" t="s">
        <v>50</v>
      </c>
      <c r="B14" s="24">
        <f>B12*0.27</f>
        <v>0</v>
      </c>
      <c r="C14" s="24">
        <f>C12*0.27</f>
        <v>0</v>
      </c>
    </row>
    <row r="15" spans="1:3" ht="15">
      <c r="A15" s="32" t="s">
        <v>51</v>
      </c>
      <c r="B15" s="33">
        <f>B12+B14</f>
        <v>0</v>
      </c>
      <c r="C15" s="33">
        <f>C12+C14</f>
        <v>0</v>
      </c>
    </row>
    <row r="16" spans="1:3" ht="15">
      <c r="A16" s="23" t="s">
        <v>52</v>
      </c>
      <c r="C16" s="34">
        <f>B15+C15</f>
        <v>0</v>
      </c>
    </row>
  </sheetData>
  <pageMargins left="0.98425196850393704" right="0.78740157480314965" top="0.78740157480314965" bottom="0.78740157480314965" header="0.43307086614173229" footer="0.43307086614173229"/>
  <pageSetup paperSize="9" orientation="portrait" useFirstPageNumber="1" verticalDpi="0" r:id="rId1"/>
  <headerFooter>
    <oddHeader>&amp;C&amp;"Times New Roman,bold"&amp;11Munkanem összesítő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
  <sheetViews>
    <sheetView view="pageBreakPreview" zoomScale="166" zoomScaleNormal="100" workbookViewId="0">
      <selection activeCell="E7" sqref="E7"/>
    </sheetView>
  </sheetViews>
  <sheetFormatPr baseColWidth="10" defaultColWidth="9.1640625" defaultRowHeight="13"/>
  <cols>
    <col min="1" max="1" width="4.33203125" style="7" customWidth="1"/>
    <col min="2" max="2" width="9.33203125" style="1" customWidth="1"/>
    <col min="3" max="3" width="32.6640625" style="1" customWidth="1"/>
    <col min="4" max="4" width="6.6640625" style="5" customWidth="1"/>
    <col min="5" max="5" width="6.6640625" style="1" customWidth="1"/>
    <col min="6" max="7" width="8.33203125" style="5" customWidth="1"/>
    <col min="8" max="9" width="9.6640625" style="5" customWidth="1"/>
    <col min="10" max="10" width="15.6640625" style="1" customWidth="1"/>
    <col min="11" max="16384" width="9.1640625" style="1"/>
  </cols>
  <sheetData>
    <row r="1" spans="1:9" s="3" customFormat="1" ht="28">
      <c r="A1" s="6" t="s">
        <v>3</v>
      </c>
      <c r="B1" s="2" t="s">
        <v>4</v>
      </c>
      <c r="C1" s="2" t="s">
        <v>5</v>
      </c>
      <c r="D1" s="4" t="s">
        <v>6</v>
      </c>
      <c r="E1" s="2" t="s">
        <v>7</v>
      </c>
      <c r="F1" s="4" t="s">
        <v>8</v>
      </c>
      <c r="G1" s="4" t="s">
        <v>9</v>
      </c>
      <c r="H1" s="4" t="s">
        <v>10</v>
      </c>
      <c r="I1" s="4" t="s">
        <v>11</v>
      </c>
    </row>
    <row r="2" spans="1:9" ht="14">
      <c r="A2" s="7">
        <v>1</v>
      </c>
      <c r="D2" s="5">
        <v>0</v>
      </c>
      <c r="E2" s="1" t="s">
        <v>12</v>
      </c>
      <c r="F2" s="5">
        <v>0</v>
      </c>
      <c r="G2" s="5">
        <v>0</v>
      </c>
      <c r="H2" s="5">
        <f>ROUND(D2*F2, 0)</f>
        <v>0</v>
      </c>
      <c r="I2" s="5">
        <f>ROUND(D2*G2, 0)</f>
        <v>0</v>
      </c>
    </row>
    <row r="5" spans="1:9" s="3" customFormat="1" ht="14">
      <c r="A5" s="6"/>
      <c r="B5" s="2"/>
      <c r="C5" s="2" t="s">
        <v>16</v>
      </c>
      <c r="D5" s="4"/>
      <c r="E5" s="2"/>
      <c r="F5" s="4"/>
      <c r="G5" s="4"/>
      <c r="H5" s="4">
        <f>ROUND(SUM(H2:H4),0)</f>
        <v>0</v>
      </c>
      <c r="I5" s="4">
        <f>ROUND(SUM(I2:I4),0)</f>
        <v>0</v>
      </c>
    </row>
  </sheetData>
  <pageMargins left="0.2361111111111111" right="0.2361111111111111" top="0.69444444444444442" bottom="0.69444444444444442" header="0.41666666666666669" footer="0.41666666666666669"/>
  <pageSetup paperSize="9" scale="97" orientation="portrait" useFirstPageNumber="1" verticalDpi="0" r:id="rId1"/>
  <headerFooter>
    <oddHeader>&amp;L&amp;"Times New Roman,bold"&amp;10 Felvonulási létesítmények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
  <sheetViews>
    <sheetView view="pageBreakPreview" zoomScale="183" zoomScaleNormal="100" workbookViewId="0">
      <selection activeCell="G15" sqref="G15"/>
    </sheetView>
  </sheetViews>
  <sheetFormatPr baseColWidth="10" defaultColWidth="9.1640625" defaultRowHeight="13"/>
  <cols>
    <col min="1" max="1" width="4.33203125" style="7" customWidth="1"/>
    <col min="2" max="2" width="9.33203125" style="1" customWidth="1"/>
    <col min="3" max="3" width="32.6640625" style="1" customWidth="1"/>
    <col min="4" max="4" width="6.6640625" style="5" customWidth="1"/>
    <col min="5" max="5" width="6.6640625" style="1" customWidth="1"/>
    <col min="6" max="7" width="8.33203125" style="5" customWidth="1"/>
    <col min="8" max="9" width="9.6640625" style="5" customWidth="1"/>
    <col min="10" max="10" width="15.6640625" style="1" customWidth="1"/>
    <col min="11" max="16384" width="9.1640625" style="1"/>
  </cols>
  <sheetData>
    <row r="1" spans="1:9" s="3" customFormat="1" ht="28">
      <c r="A1" s="6" t="s">
        <v>3</v>
      </c>
      <c r="B1" s="2" t="s">
        <v>4</v>
      </c>
      <c r="C1" s="2" t="s">
        <v>5</v>
      </c>
      <c r="D1" s="4" t="s">
        <v>6</v>
      </c>
      <c r="E1" s="2" t="s">
        <v>7</v>
      </c>
      <c r="F1" s="4" t="s">
        <v>8</v>
      </c>
      <c r="G1" s="4" t="s">
        <v>9</v>
      </c>
      <c r="H1" s="4" t="s">
        <v>10</v>
      </c>
      <c r="I1" s="4" t="s">
        <v>11</v>
      </c>
    </row>
    <row r="2" spans="1:9" ht="42">
      <c r="A2" s="7">
        <v>1</v>
      </c>
      <c r="C2" s="1" t="s">
        <v>55</v>
      </c>
      <c r="D2" s="5">
        <v>80</v>
      </c>
      <c r="E2" s="1" t="s">
        <v>14</v>
      </c>
      <c r="F2" s="5">
        <v>0</v>
      </c>
      <c r="G2" s="5">
        <v>0</v>
      </c>
      <c r="H2" s="5">
        <f>ROUND(D2*F2, 0)</f>
        <v>0</v>
      </c>
      <c r="I2" s="5">
        <f>ROUND(D2*G2, 0)</f>
        <v>0</v>
      </c>
    </row>
    <row r="4" spans="1:9" ht="42">
      <c r="A4" s="7">
        <v>2</v>
      </c>
      <c r="C4" s="1" t="s">
        <v>46</v>
      </c>
      <c r="D4" s="5">
        <v>8</v>
      </c>
      <c r="E4" s="1" t="s">
        <v>14</v>
      </c>
      <c r="F4" s="5">
        <v>0</v>
      </c>
      <c r="G4" s="5">
        <v>0</v>
      </c>
      <c r="H4" s="5">
        <f>ROUND(D4*F4, 0)</f>
        <v>0</v>
      </c>
      <c r="I4" s="5">
        <f>ROUND(D4*G4, 0)</f>
        <v>0</v>
      </c>
    </row>
    <row r="6" spans="1:9" s="3" customFormat="1" ht="14">
      <c r="A6" s="6"/>
      <c r="B6" s="2"/>
      <c r="C6" s="2" t="s">
        <v>16</v>
      </c>
      <c r="D6" s="4"/>
      <c r="E6" s="2"/>
      <c r="F6" s="4"/>
      <c r="G6" s="4"/>
      <c r="H6" s="4">
        <f>ROUND(SUM(H2:H5),0)</f>
        <v>0</v>
      </c>
      <c r="I6" s="4">
        <f>ROUND(SUM(I2:I5),0)</f>
        <v>0</v>
      </c>
    </row>
  </sheetData>
  <pageMargins left="0.2361111111111111" right="0.2361111111111111" top="0.69444444444444442" bottom="0.69444444444444442" header="0.41666666666666669" footer="0.41666666666666669"/>
  <pageSetup paperSize="9" scale="97" orientation="portrait" useFirstPageNumber="1" verticalDpi="0" r:id="rId1"/>
  <headerFooter>
    <oddHeader>&amp;L&amp;"Times New Roman,bold"&amp;10 Zsaluzás és állványozás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view="pageBreakPreview" zoomScale="179" zoomScaleNormal="100" workbookViewId="0">
      <selection activeCell="G8" sqref="G8"/>
    </sheetView>
  </sheetViews>
  <sheetFormatPr baseColWidth="10" defaultColWidth="8.83203125" defaultRowHeight="15"/>
  <cols>
    <col min="1" max="1" width="4.83203125" customWidth="1"/>
    <col min="3" max="3" width="23.33203125" customWidth="1"/>
    <col min="4" max="5" width="6.33203125" customWidth="1"/>
  </cols>
  <sheetData>
    <row r="1" spans="1:9" ht="28">
      <c r="A1" s="6" t="s">
        <v>3</v>
      </c>
      <c r="B1" s="2" t="s">
        <v>4</v>
      </c>
      <c r="C1" s="2" t="s">
        <v>5</v>
      </c>
      <c r="D1" s="4" t="s">
        <v>6</v>
      </c>
      <c r="E1" s="2" t="s">
        <v>7</v>
      </c>
      <c r="F1" s="4" t="s">
        <v>8</v>
      </c>
      <c r="G1" s="4" t="s">
        <v>9</v>
      </c>
      <c r="H1" s="4" t="s">
        <v>10</v>
      </c>
      <c r="I1" s="4" t="s">
        <v>11</v>
      </c>
    </row>
    <row r="2" spans="1:9" ht="34.5" customHeight="1">
      <c r="A2" s="7">
        <v>1</v>
      </c>
      <c r="B2" s="1"/>
      <c r="C2" s="1"/>
      <c r="D2" s="5">
        <v>0</v>
      </c>
      <c r="E2" s="1" t="s">
        <v>15</v>
      </c>
      <c r="F2" s="5">
        <v>0</v>
      </c>
      <c r="G2" s="5">
        <v>0</v>
      </c>
      <c r="H2" s="5">
        <f>ROUND(D2*F2, 0)</f>
        <v>0</v>
      </c>
      <c r="I2" s="5">
        <f>ROUND(D2*G2, 0)</f>
        <v>0</v>
      </c>
    </row>
    <row r="3" spans="1:9">
      <c r="A3" s="7"/>
      <c r="B3" s="1"/>
      <c r="C3" s="1"/>
      <c r="D3" s="5"/>
      <c r="E3" s="1"/>
      <c r="F3" s="5"/>
      <c r="G3" s="5"/>
      <c r="H3" s="5"/>
      <c r="I3" s="5"/>
    </row>
    <row r="4" spans="1:9">
      <c r="A4" s="6"/>
      <c r="B4" s="2"/>
      <c r="C4" s="2" t="s">
        <v>16</v>
      </c>
      <c r="D4" s="4"/>
      <c r="E4" s="2"/>
      <c r="F4" s="4"/>
      <c r="G4" s="4"/>
      <c r="H4" s="4">
        <f>ROUND(SUM(H2:H3),0)</f>
        <v>0</v>
      </c>
      <c r="I4" s="4">
        <f>ROUND(SUM(I2:I3),0)</f>
        <v>0</v>
      </c>
    </row>
  </sheetData>
  <pageMargins left="0.7" right="0.7" top="0.75" bottom="0.75" header="0.3" footer="0.3"/>
  <pageSetup paperSize="9" scale="96"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8"/>
  <sheetViews>
    <sheetView view="pageBreakPreview" topLeftCell="A14" zoomScale="207" zoomScaleNormal="100" workbookViewId="0">
      <selection activeCell="A25" sqref="A25"/>
    </sheetView>
  </sheetViews>
  <sheetFormatPr baseColWidth="10" defaultColWidth="9.1640625" defaultRowHeight="13"/>
  <cols>
    <col min="1" max="1" width="4.33203125" style="7" customWidth="1"/>
    <col min="2" max="2" width="9.33203125" style="1" customWidth="1"/>
    <col min="3" max="3" width="32.6640625" style="1" customWidth="1"/>
    <col min="4" max="4" width="6.6640625" style="5" customWidth="1"/>
    <col min="5" max="5" width="6.6640625" style="1" customWidth="1"/>
    <col min="6" max="7" width="8.33203125" style="5" customWidth="1"/>
    <col min="8" max="9" width="9.6640625" style="5" customWidth="1"/>
    <col min="10" max="10" width="15.6640625" style="1" customWidth="1"/>
    <col min="11" max="16384" width="9.1640625" style="1"/>
  </cols>
  <sheetData>
    <row r="1" spans="1:9" s="3" customFormat="1" ht="28">
      <c r="A1" s="6" t="s">
        <v>3</v>
      </c>
      <c r="B1" s="2" t="s">
        <v>4</v>
      </c>
      <c r="C1" s="2" t="s">
        <v>5</v>
      </c>
      <c r="D1" s="4" t="s">
        <v>6</v>
      </c>
      <c r="E1" s="2" t="s">
        <v>7</v>
      </c>
      <c r="F1" s="4" t="s">
        <v>8</v>
      </c>
      <c r="G1" s="4" t="s">
        <v>9</v>
      </c>
      <c r="H1" s="4" t="s">
        <v>10</v>
      </c>
      <c r="I1" s="4" t="s">
        <v>11</v>
      </c>
    </row>
    <row r="2" spans="1:9" ht="14">
      <c r="A2" s="7">
        <v>1</v>
      </c>
      <c r="C2" s="1" t="s">
        <v>56</v>
      </c>
      <c r="D2" s="5">
        <v>650</v>
      </c>
      <c r="E2" s="1" t="s">
        <v>14</v>
      </c>
      <c r="F2" s="5">
        <v>0</v>
      </c>
      <c r="G2" s="5">
        <v>0</v>
      </c>
      <c r="H2" s="5">
        <f>ROUND(D2*F2, 0)</f>
        <v>0</v>
      </c>
      <c r="I2" s="5">
        <f>ROUND(D2*G2, 0)</f>
        <v>0</v>
      </c>
    </row>
    <row r="4" spans="1:9" ht="35.25" customHeight="1">
      <c r="A4" s="7">
        <v>2</v>
      </c>
      <c r="C4" s="27" t="s">
        <v>57</v>
      </c>
      <c r="D4" s="5">
        <v>1</v>
      </c>
      <c r="E4" s="1" t="s">
        <v>47</v>
      </c>
      <c r="F4" s="28">
        <v>0</v>
      </c>
      <c r="G4" s="28">
        <v>0</v>
      </c>
      <c r="H4" s="29">
        <f>ROUND(D4*F4, 0)</f>
        <v>0</v>
      </c>
      <c r="I4" s="29">
        <f>ROUND(D4*G4, 0)</f>
        <v>0</v>
      </c>
    </row>
    <row r="5" spans="1:9">
      <c r="C5" s="27"/>
      <c r="E5" s="27"/>
      <c r="F5" s="28"/>
      <c r="G5" s="28"/>
      <c r="H5" s="29"/>
      <c r="I5" s="29"/>
    </row>
    <row r="6" spans="1:9" ht="50.25" customHeight="1">
      <c r="A6" s="7">
        <v>3</v>
      </c>
      <c r="C6" s="27" t="s">
        <v>58</v>
      </c>
      <c r="D6" s="5">
        <v>15</v>
      </c>
      <c r="E6" s="27" t="s">
        <v>19</v>
      </c>
      <c r="F6" s="28">
        <v>0</v>
      </c>
      <c r="G6" s="28">
        <v>0</v>
      </c>
      <c r="H6" s="29">
        <f>ROUND(D6*F6, 0)</f>
        <v>0</v>
      </c>
      <c r="I6" s="29">
        <f>ROUND(D6*G6, 0)</f>
        <v>0</v>
      </c>
    </row>
    <row r="8" spans="1:9" ht="29.25" customHeight="1">
      <c r="A8" s="7">
        <v>4</v>
      </c>
      <c r="C8" s="27" t="s">
        <v>67</v>
      </c>
      <c r="D8" s="5">
        <v>1</v>
      </c>
      <c r="E8" s="1" t="s">
        <v>47</v>
      </c>
      <c r="F8" s="28">
        <v>0</v>
      </c>
      <c r="G8" s="28">
        <v>0</v>
      </c>
      <c r="H8" s="29">
        <f>ROUND(D8*F8, 0)</f>
        <v>0</v>
      </c>
      <c r="I8" s="29">
        <f>ROUND(D8*G8, 0)</f>
        <v>0</v>
      </c>
    </row>
    <row r="9" spans="1:9" ht="13.5" customHeight="1">
      <c r="C9" s="27"/>
      <c r="E9" s="27"/>
      <c r="F9" s="28"/>
      <c r="G9" s="28"/>
      <c r="H9" s="29"/>
      <c r="I9" s="29"/>
    </row>
    <row r="10" spans="1:9" ht="29.25" customHeight="1">
      <c r="A10" s="7">
        <v>5</v>
      </c>
      <c r="C10" s="27" t="s">
        <v>68</v>
      </c>
      <c r="D10" s="5">
        <v>650</v>
      </c>
      <c r="E10" s="27" t="s">
        <v>14</v>
      </c>
      <c r="F10" s="28">
        <v>0</v>
      </c>
      <c r="G10" s="28">
        <v>0</v>
      </c>
      <c r="H10" s="29">
        <f>ROUND(D10*F10, 0)</f>
        <v>0</v>
      </c>
      <c r="I10" s="29">
        <f>ROUND(D10*G10, 0)</f>
        <v>0</v>
      </c>
    </row>
    <row r="11" spans="1:9">
      <c r="C11" s="27"/>
      <c r="E11" s="27"/>
      <c r="F11" s="28"/>
      <c r="G11" s="28"/>
      <c r="H11" s="29"/>
      <c r="I11" s="29"/>
    </row>
    <row r="12" spans="1:9" ht="14">
      <c r="A12" s="7">
        <v>6</v>
      </c>
      <c r="C12" s="1" t="s">
        <v>70</v>
      </c>
      <c r="D12" s="5">
        <v>650</v>
      </c>
      <c r="E12" s="1" t="s">
        <v>14</v>
      </c>
      <c r="F12" s="5">
        <v>0</v>
      </c>
      <c r="G12" s="5">
        <v>0</v>
      </c>
      <c r="H12" s="5">
        <f>ROUND(D12*F12, 0)</f>
        <v>0</v>
      </c>
      <c r="I12" s="5">
        <f>ROUND(D12*G12, 0)</f>
        <v>0</v>
      </c>
    </row>
    <row r="14" spans="1:9" ht="28">
      <c r="A14" s="7">
        <v>7</v>
      </c>
      <c r="C14" s="1" t="s">
        <v>69</v>
      </c>
      <c r="D14" s="5">
        <v>650</v>
      </c>
      <c r="E14" s="1" t="s">
        <v>14</v>
      </c>
      <c r="F14" s="5">
        <v>0</v>
      </c>
      <c r="G14" s="5">
        <v>0</v>
      </c>
      <c r="H14" s="5">
        <f>ROUND(D14*F14, 0)</f>
        <v>0</v>
      </c>
      <c r="I14" s="5">
        <f>ROUND(D14*G14, 0)</f>
        <v>0</v>
      </c>
    </row>
    <row r="15" spans="1:9">
      <c r="A15" s="30"/>
      <c r="B15" s="3"/>
      <c r="C15" s="3"/>
      <c r="D15" s="31"/>
      <c r="E15" s="3"/>
      <c r="F15" s="31"/>
      <c r="G15" s="31"/>
      <c r="H15" s="31"/>
      <c r="I15" s="31"/>
    </row>
    <row r="16" spans="1:9" ht="28">
      <c r="A16" s="7">
        <v>8</v>
      </c>
      <c r="C16" s="1" t="s">
        <v>66</v>
      </c>
      <c r="D16" s="5">
        <v>55</v>
      </c>
      <c r="E16" s="1" t="s">
        <v>13</v>
      </c>
      <c r="F16" s="5">
        <v>0</v>
      </c>
      <c r="G16" s="5">
        <v>0</v>
      </c>
      <c r="H16" s="5">
        <f>ROUND(D16*F16, 0)</f>
        <v>0</v>
      </c>
      <c r="I16" s="5">
        <f>ROUND(D16*G16, 0)</f>
        <v>0</v>
      </c>
    </row>
    <row r="18" spans="1:10" ht="14">
      <c r="A18" s="7">
        <v>9</v>
      </c>
      <c r="C18" s="1" t="s">
        <v>71</v>
      </c>
      <c r="D18" s="5">
        <v>1</v>
      </c>
      <c r="E18" s="1" t="s">
        <v>47</v>
      </c>
      <c r="F18" s="5">
        <v>0</v>
      </c>
      <c r="G18" s="5">
        <v>0</v>
      </c>
      <c r="H18" s="5">
        <f>ROUND(D18*F18, 0)</f>
        <v>0</v>
      </c>
      <c r="I18" s="5">
        <f>ROUND(D18*G18, 0)</f>
        <v>0</v>
      </c>
    </row>
    <row r="20" spans="1:10" ht="42">
      <c r="A20" s="7">
        <v>10</v>
      </c>
      <c r="C20" s="1" t="s">
        <v>65</v>
      </c>
      <c r="D20" s="5">
        <v>32</v>
      </c>
      <c r="E20" s="1" t="s">
        <v>20</v>
      </c>
      <c r="F20" s="5">
        <v>0</v>
      </c>
      <c r="G20" s="5">
        <v>0</v>
      </c>
      <c r="H20" s="5">
        <f>ROUND(D20*F20, 0)</f>
        <v>0</v>
      </c>
      <c r="I20" s="5">
        <f>ROUND(D20*G20, 0)</f>
        <v>0</v>
      </c>
    </row>
    <row r="22" spans="1:10" ht="112">
      <c r="A22" s="7">
        <v>11</v>
      </c>
      <c r="C22" s="1" t="s">
        <v>64</v>
      </c>
      <c r="D22" s="5">
        <v>1</v>
      </c>
      <c r="E22" s="1" t="s">
        <v>47</v>
      </c>
      <c r="F22" s="5">
        <v>0</v>
      </c>
      <c r="G22" s="5">
        <v>0</v>
      </c>
      <c r="H22" s="5">
        <f>ROUND(D22*F22, 0)</f>
        <v>0</v>
      </c>
      <c r="I22" s="5">
        <f>ROUND(D22*G22, 0)</f>
        <v>0</v>
      </c>
    </row>
    <row r="24" spans="1:10" ht="14">
      <c r="A24" s="6"/>
      <c r="B24" s="2"/>
      <c r="C24" s="2" t="s">
        <v>16</v>
      </c>
      <c r="D24" s="4"/>
      <c r="E24" s="2"/>
      <c r="F24" s="4"/>
      <c r="G24" s="4"/>
      <c r="H24" s="4">
        <f>ROUND(SUM(H2:H23),0)</f>
        <v>0</v>
      </c>
      <c r="I24" s="4">
        <f>ROUND(SUM(I2:I23),0)</f>
        <v>0</v>
      </c>
    </row>
    <row r="26" spans="1:10">
      <c r="J26" s="3"/>
    </row>
    <row r="56" spans="1:12">
      <c r="K56" s="3"/>
      <c r="L56" s="3"/>
    </row>
    <row r="58" spans="1:12" s="3" customFormat="1">
      <c r="A58" s="7"/>
      <c r="B58" s="1"/>
      <c r="C58" s="1"/>
      <c r="D58" s="5"/>
      <c r="E58" s="1"/>
      <c r="F58" s="5"/>
      <c r="G58" s="5"/>
      <c r="H58" s="5"/>
      <c r="I58" s="5"/>
      <c r="J58" s="1"/>
      <c r="K58" s="1"/>
      <c r="L58" s="1"/>
    </row>
  </sheetData>
  <pageMargins left="0.2361111111111111" right="0.2361111111111111" top="0.69444444444444442" bottom="0.69444444444444442" header="0.41666666666666669" footer="0.41666666666666669"/>
  <pageSetup paperSize="9" scale="97" orientation="portrait" useFirstPageNumber="1" verticalDpi="0" r:id="rId1"/>
  <headerFooter>
    <oddHeader>&amp;L&amp;"Times New Roman,bold"&amp;10 Ácsmunka</oddHead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
  <sheetViews>
    <sheetView view="pageBreakPreview" topLeftCell="A6" zoomScale="247" zoomScaleNormal="100" workbookViewId="0">
      <selection activeCell="E10" sqref="E9:E10"/>
    </sheetView>
  </sheetViews>
  <sheetFormatPr baseColWidth="10" defaultColWidth="9.1640625" defaultRowHeight="13"/>
  <cols>
    <col min="1" max="1" width="4.33203125" style="7" customWidth="1"/>
    <col min="2" max="2" width="9.33203125" style="1" customWidth="1"/>
    <col min="3" max="3" width="32.6640625" style="1" customWidth="1"/>
    <col min="4" max="4" width="6.6640625" style="5" customWidth="1"/>
    <col min="5" max="5" width="6.6640625" style="1" customWidth="1"/>
    <col min="6" max="7" width="8.33203125" style="5" customWidth="1"/>
    <col min="8" max="9" width="9.6640625" style="5" customWidth="1"/>
    <col min="10" max="10" width="15.6640625" style="1" customWidth="1"/>
    <col min="11" max="16384" width="9.1640625" style="1"/>
  </cols>
  <sheetData>
    <row r="1" spans="1:9" s="3" customFormat="1" ht="28">
      <c r="A1" s="6" t="s">
        <v>3</v>
      </c>
      <c r="B1" s="2" t="s">
        <v>4</v>
      </c>
      <c r="C1" s="2" t="s">
        <v>5</v>
      </c>
      <c r="D1" s="4" t="s">
        <v>6</v>
      </c>
      <c r="E1" s="2" t="s">
        <v>7</v>
      </c>
      <c r="F1" s="4" t="s">
        <v>8</v>
      </c>
      <c r="G1" s="4" t="s">
        <v>9</v>
      </c>
      <c r="H1" s="4" t="s">
        <v>10</v>
      </c>
      <c r="I1" s="4" t="s">
        <v>11</v>
      </c>
    </row>
    <row r="2" spans="1:9" ht="14">
      <c r="A2" s="7">
        <v>1</v>
      </c>
      <c r="C2" s="1" t="s">
        <v>59</v>
      </c>
      <c r="D2" s="5">
        <v>650</v>
      </c>
      <c r="E2" s="1" t="s">
        <v>14</v>
      </c>
      <c r="F2" s="5">
        <v>0</v>
      </c>
      <c r="G2" s="5">
        <v>0</v>
      </c>
      <c r="H2" s="5">
        <f>ROUND(D2*F2, 0)</f>
        <v>0</v>
      </c>
      <c r="I2" s="5">
        <f>ROUND(D2*G2, 0)</f>
        <v>0</v>
      </c>
    </row>
    <row r="4" spans="1:9" ht="42">
      <c r="A4" s="7">
        <v>2</v>
      </c>
      <c r="C4" s="1" t="s">
        <v>72</v>
      </c>
      <c r="D4" s="5">
        <v>260</v>
      </c>
      <c r="E4" s="1" t="s">
        <v>12</v>
      </c>
      <c r="F4" s="5">
        <v>0</v>
      </c>
      <c r="G4" s="5">
        <v>0</v>
      </c>
      <c r="H4" s="5">
        <f>ROUND(D4*F4, 0)</f>
        <v>0</v>
      </c>
      <c r="I4" s="5">
        <f>ROUND(D4*G4, 0)</f>
        <v>0</v>
      </c>
    </row>
    <row r="6" spans="1:9" ht="42">
      <c r="A6" s="7">
        <v>3</v>
      </c>
      <c r="C6" s="1" t="s">
        <v>84</v>
      </c>
      <c r="D6" s="5">
        <v>300</v>
      </c>
      <c r="E6" s="1" t="s">
        <v>14</v>
      </c>
      <c r="F6" s="5">
        <v>0</v>
      </c>
      <c r="G6" s="5">
        <v>0</v>
      </c>
      <c r="H6" s="5">
        <f>ROUND(D6*F6, 0)</f>
        <v>0</v>
      </c>
      <c r="I6" s="5">
        <f>ROUND(D6*G6, 0)</f>
        <v>0</v>
      </c>
    </row>
    <row r="8" spans="1:9" ht="28">
      <c r="A8" s="7">
        <v>6</v>
      </c>
      <c r="C8" s="1" t="s">
        <v>75</v>
      </c>
      <c r="D8" s="5">
        <v>100</v>
      </c>
      <c r="E8" s="1" t="s">
        <v>13</v>
      </c>
      <c r="F8" s="5">
        <v>0</v>
      </c>
      <c r="G8" s="5">
        <v>0</v>
      </c>
      <c r="H8" s="5">
        <f>ROUND(D8*F8, 0)</f>
        <v>0</v>
      </c>
      <c r="I8" s="5">
        <f>ROUND(D8*G8, 0)</f>
        <v>0</v>
      </c>
    </row>
    <row r="10" spans="1:9" ht="42">
      <c r="A10" s="7">
        <v>7</v>
      </c>
      <c r="C10" s="1" t="s">
        <v>74</v>
      </c>
      <c r="D10" s="5">
        <v>80</v>
      </c>
      <c r="E10" s="1" t="s">
        <v>13</v>
      </c>
      <c r="F10" s="5">
        <v>0</v>
      </c>
      <c r="G10" s="5">
        <v>0</v>
      </c>
      <c r="H10" s="5">
        <f>ROUND(D10*F10, 0)</f>
        <v>0</v>
      </c>
      <c r="I10" s="5">
        <f>ROUND(D10*G10, 0)</f>
        <v>0</v>
      </c>
    </row>
    <row r="12" spans="1:9" ht="28">
      <c r="A12" s="7">
        <v>8</v>
      </c>
      <c r="C12" s="1" t="s">
        <v>73</v>
      </c>
      <c r="D12" s="5">
        <v>12</v>
      </c>
      <c r="E12" s="1" t="s">
        <v>12</v>
      </c>
      <c r="F12" s="5">
        <v>0</v>
      </c>
      <c r="G12" s="5">
        <v>0</v>
      </c>
      <c r="H12" s="5">
        <f>ROUND(D12*F12, 0)</f>
        <v>0</v>
      </c>
      <c r="I12" s="5">
        <f>ROUND(D12*G12, 0)</f>
        <v>0</v>
      </c>
    </row>
    <row r="14" spans="1:9" ht="28">
      <c r="A14" s="7">
        <v>9</v>
      </c>
      <c r="C14" s="1" t="s">
        <v>76</v>
      </c>
      <c r="D14" s="5">
        <v>24</v>
      </c>
      <c r="E14" s="1" t="s">
        <v>20</v>
      </c>
      <c r="F14" s="5">
        <v>0</v>
      </c>
      <c r="G14" s="5">
        <v>0</v>
      </c>
      <c r="H14" s="5">
        <f>ROUND(D14*F14, 0)</f>
        <v>0</v>
      </c>
      <c r="I14" s="5">
        <f>ROUND(D14*G14, 0)</f>
        <v>0</v>
      </c>
    </row>
    <row r="16" spans="1:9" ht="14">
      <c r="A16" s="6"/>
      <c r="B16" s="2"/>
      <c r="C16" s="2" t="s">
        <v>16</v>
      </c>
      <c r="D16" s="4"/>
      <c r="E16" s="2"/>
      <c r="F16" s="4"/>
      <c r="G16" s="4"/>
      <c r="H16" s="4">
        <f>ROUND(SUM(H2:H15),0)</f>
        <v>0</v>
      </c>
      <c r="I16" s="4">
        <f>ROUND(SUM(I2:I15),0)</f>
        <v>0</v>
      </c>
    </row>
    <row r="26" spans="1:9" s="3" customFormat="1">
      <c r="A26" s="7"/>
      <c r="B26" s="1"/>
      <c r="C26" s="1"/>
      <c r="D26" s="5"/>
      <c r="E26" s="1"/>
      <c r="F26" s="5"/>
      <c r="G26" s="5"/>
      <c r="H26" s="5"/>
      <c r="I26" s="5"/>
    </row>
  </sheetData>
  <pageMargins left="0.2361111111111111" right="0.2361111111111111" top="0.69444444444444442" bottom="0.69444444444444442" header="0.41666666666666669" footer="0.41666666666666669"/>
  <pageSetup paperSize="9" scale="97" orientation="portrait" useFirstPageNumber="1" verticalDpi="0" r:id="rId1"/>
  <headerFooter>
    <oddHeader>&amp;L&amp;"Times New Roman,bold"&amp;10 Tetőfedés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1"/>
  <sheetViews>
    <sheetView tabSelected="1" view="pageBreakPreview" zoomScale="207" zoomScaleNormal="100" workbookViewId="0">
      <selection activeCell="C9" sqref="C8:C9"/>
    </sheetView>
  </sheetViews>
  <sheetFormatPr baseColWidth="10" defaultColWidth="9.1640625" defaultRowHeight="13"/>
  <cols>
    <col min="1" max="1" width="4.33203125" style="7" customWidth="1"/>
    <col min="2" max="2" width="9.33203125" style="1" customWidth="1"/>
    <col min="3" max="3" width="32.6640625" style="1" customWidth="1"/>
    <col min="4" max="4" width="6.6640625" style="5" customWidth="1"/>
    <col min="5" max="5" width="6.6640625" style="1" customWidth="1"/>
    <col min="6" max="7" width="8.33203125" style="5" customWidth="1"/>
    <col min="8" max="9" width="9.6640625" style="5" customWidth="1"/>
    <col min="10" max="10" width="15.6640625" style="1" customWidth="1"/>
    <col min="11" max="16384" width="9.1640625" style="1"/>
  </cols>
  <sheetData>
    <row r="1" spans="1:9" s="3" customFormat="1" ht="28">
      <c r="A1" s="6" t="s">
        <v>3</v>
      </c>
      <c r="B1" s="2" t="s">
        <v>4</v>
      </c>
      <c r="C1" s="2" t="s">
        <v>5</v>
      </c>
      <c r="D1" s="4" t="s">
        <v>6</v>
      </c>
      <c r="E1" s="2" t="s">
        <v>7</v>
      </c>
      <c r="F1" s="4" t="s">
        <v>8</v>
      </c>
      <c r="G1" s="4" t="s">
        <v>9</v>
      </c>
      <c r="H1" s="4" t="s">
        <v>10</v>
      </c>
      <c r="I1" s="4" t="s">
        <v>11</v>
      </c>
    </row>
    <row r="2" spans="1:9" ht="28">
      <c r="A2" s="7">
        <v>1</v>
      </c>
      <c r="C2" s="1" t="s">
        <v>60</v>
      </c>
      <c r="D2" s="5">
        <v>120</v>
      </c>
      <c r="E2" s="1" t="s">
        <v>13</v>
      </c>
      <c r="F2" s="5">
        <v>0</v>
      </c>
      <c r="G2" s="5">
        <v>0</v>
      </c>
      <c r="H2" s="5">
        <f>ROUND(D2*F2, 0)</f>
        <v>0</v>
      </c>
      <c r="I2" s="5">
        <f>ROUND(D2*G2, 0)</f>
        <v>0</v>
      </c>
    </row>
    <row r="4" spans="1:9" ht="28">
      <c r="A4" s="7">
        <v>2</v>
      </c>
      <c r="C4" s="1" t="s">
        <v>85</v>
      </c>
      <c r="D4" s="5">
        <v>100</v>
      </c>
      <c r="E4" s="1" t="s">
        <v>13</v>
      </c>
      <c r="F4" s="5">
        <v>0</v>
      </c>
      <c r="G4" s="5">
        <v>0</v>
      </c>
      <c r="H4" s="5">
        <f>ROUND(D4*F4, 0)</f>
        <v>0</v>
      </c>
      <c r="I4" s="5">
        <f>ROUND(D4*G4, 0)</f>
        <v>0</v>
      </c>
    </row>
    <row r="6" spans="1:9" ht="14">
      <c r="A6" s="6"/>
      <c r="B6" s="2"/>
      <c r="C6" s="2" t="s">
        <v>16</v>
      </c>
      <c r="D6" s="4"/>
      <c r="E6" s="2"/>
      <c r="F6" s="4"/>
      <c r="G6" s="4"/>
      <c r="H6" s="4">
        <f>ROUND(SUM(H2:H5),0)</f>
        <v>0</v>
      </c>
      <c r="I6" s="4">
        <f>ROUND(SUM(I2:I5),0)</f>
        <v>0</v>
      </c>
    </row>
    <row r="22" ht="118.5" customHeight="1"/>
    <row r="29" ht="15" customHeight="1"/>
    <row r="32" ht="80.25" customHeight="1"/>
    <row r="46" spans="10:11">
      <c r="J46" s="3"/>
      <c r="K46" s="3"/>
    </row>
    <row r="51" spans="1:11" s="3" customFormat="1">
      <c r="A51" s="7"/>
      <c r="B51" s="1"/>
      <c r="C51" s="1"/>
      <c r="D51" s="5"/>
      <c r="E51" s="1"/>
      <c r="F51" s="5"/>
      <c r="G51" s="5"/>
      <c r="H51" s="5"/>
      <c r="I51" s="5"/>
      <c r="J51" s="1"/>
      <c r="K51" s="1"/>
    </row>
  </sheetData>
  <pageMargins left="0.2361111111111111" right="0.2361111111111111" top="0.69444444444444442" bottom="0.69444444444444442" header="0.41666666666666669" footer="0.41666666666666669"/>
  <pageSetup paperSize="9" scale="97" orientation="portrait" useFirstPageNumber="1" verticalDpi="0" r:id="rId1"/>
  <headerFooter>
    <oddHeader>&amp;L&amp;"Times New Roman,bold"&amp;10 Bádogozás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
  <sheetViews>
    <sheetView view="pageBreakPreview" zoomScale="238" zoomScaleNormal="100" workbookViewId="0">
      <selection activeCell="D7" sqref="D7"/>
    </sheetView>
  </sheetViews>
  <sheetFormatPr baseColWidth="10" defaultColWidth="8.83203125" defaultRowHeight="15"/>
  <cols>
    <col min="1" max="1" width="5" customWidth="1"/>
    <col min="2" max="2" width="12" customWidth="1"/>
    <col min="3" max="3" width="35.1640625" customWidth="1"/>
    <col min="4" max="4" width="6.33203125" customWidth="1"/>
    <col min="5" max="5" width="6.6640625" customWidth="1"/>
  </cols>
  <sheetData>
    <row r="1" spans="1:11" ht="28">
      <c r="A1" s="6" t="s">
        <v>3</v>
      </c>
      <c r="B1" s="2" t="s">
        <v>4</v>
      </c>
      <c r="C1" s="2" t="s">
        <v>5</v>
      </c>
      <c r="D1" s="4" t="s">
        <v>6</v>
      </c>
      <c r="E1" s="2" t="s">
        <v>7</v>
      </c>
      <c r="F1" s="4" t="s">
        <v>8</v>
      </c>
      <c r="G1" s="4" t="s">
        <v>9</v>
      </c>
      <c r="H1" s="4" t="s">
        <v>10</v>
      </c>
      <c r="I1" s="4" t="s">
        <v>11</v>
      </c>
    </row>
    <row r="2" spans="1:11" ht="28">
      <c r="A2" s="7">
        <v>1</v>
      </c>
      <c r="B2" s="1"/>
      <c r="C2" s="1" t="s">
        <v>77</v>
      </c>
      <c r="D2" s="5">
        <v>9</v>
      </c>
      <c r="E2" s="1" t="s">
        <v>12</v>
      </c>
      <c r="F2" s="5">
        <v>0</v>
      </c>
      <c r="G2" s="5">
        <v>0</v>
      </c>
      <c r="H2" s="5">
        <f>ROUND(D2*F2, 0)</f>
        <v>0</v>
      </c>
      <c r="I2" s="5">
        <f>ROUND(D2*G2, 0)</f>
        <v>0</v>
      </c>
    </row>
    <row r="3" spans="1:11">
      <c r="A3" s="7"/>
      <c r="B3" s="1"/>
      <c r="C3" s="1"/>
      <c r="D3" s="5"/>
      <c r="E3" s="1"/>
      <c r="F3" s="5"/>
      <c r="G3" s="5"/>
      <c r="H3" s="5"/>
      <c r="I3" s="5"/>
    </row>
    <row r="4" spans="1:11">
      <c r="A4" s="6"/>
      <c r="B4" s="2"/>
      <c r="C4" s="2" t="s">
        <v>16</v>
      </c>
      <c r="D4" s="4"/>
      <c r="E4" s="2"/>
      <c r="F4" s="4"/>
      <c r="G4" s="4"/>
      <c r="H4" s="4">
        <f>ROUND(SUM(H2:H3),0)</f>
        <v>0</v>
      </c>
      <c r="I4" s="4">
        <f>ROUND(SUM(I2:I3),0)</f>
        <v>0</v>
      </c>
    </row>
    <row r="5" spans="1:11">
      <c r="A5" s="7"/>
      <c r="B5" s="1"/>
      <c r="C5" s="1"/>
      <c r="D5" s="5"/>
      <c r="E5" s="1"/>
      <c r="F5" s="5"/>
      <c r="G5" s="5"/>
      <c r="H5" s="5"/>
      <c r="I5" s="5"/>
      <c r="J5" s="7"/>
      <c r="K5" s="1"/>
    </row>
  </sheetData>
  <pageMargins left="0.7" right="0.7" top="0.75" bottom="0.75" header="0.3" footer="0.3"/>
  <pageSetup paperSize="9" scale="8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Munkalapok</vt:lpstr>
      </vt:variant>
      <vt:variant>
        <vt:i4>9</vt:i4>
      </vt:variant>
      <vt:variant>
        <vt:lpstr>Névvel ellátott tartományok</vt:lpstr>
      </vt:variant>
      <vt:variant>
        <vt:i4>2</vt:i4>
      </vt:variant>
    </vt:vector>
  </HeadingPairs>
  <TitlesOfParts>
    <vt:vector size="11" baseType="lpstr">
      <vt:lpstr>Záradék</vt:lpstr>
      <vt:lpstr>Összesítő</vt:lpstr>
      <vt:lpstr>Felvonulási létesítmények</vt:lpstr>
      <vt:lpstr>Zsaluzás és állványozás</vt:lpstr>
      <vt:lpstr>Költségtérítések</vt:lpstr>
      <vt:lpstr>Ácsmunka</vt:lpstr>
      <vt:lpstr>Tetőfedés</vt:lpstr>
      <vt:lpstr>Bádogozás</vt:lpstr>
      <vt:lpstr>Fa nyílászáró szerkezetek</vt:lpstr>
      <vt:lpstr>Ácsmunka!Nyomtatási_terület</vt:lpstr>
      <vt:lpstr>Összesítő!Nyomtatási_terület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Kisari Sándor Péter</dc:creator>
  <cp:lastModifiedBy>Polgármester Szabadbattyán</cp:lastModifiedBy>
  <cp:lastPrinted>2026-08-08T08:57:44Z</cp:lastPrinted>
  <dcterms:created xsi:type="dcterms:W3CDTF">2020-01-24T16:16:53Z</dcterms:created>
  <dcterms:modified xsi:type="dcterms:W3CDTF">2026-08-08T09:05:38Z</dcterms:modified>
</cp:coreProperties>
</file>